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f70c694f53771e/Documenten/OR Celeanum/"/>
    </mc:Choice>
  </mc:AlternateContent>
  <xr:revisionPtr revIDLastSave="0" documentId="8_{99D108CB-5D0F-42E3-85A5-C02D21B458AF}" xr6:coauthVersionLast="47" xr6:coauthVersionMax="47" xr10:uidLastSave="{00000000-0000-0000-0000-000000000000}"/>
  <bookViews>
    <workbookView xWindow="-108" yWindow="-108" windowWidth="23256" windowHeight="12456" xr2:uid="{B338156A-00D6-434A-B136-64836822242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21" i="1"/>
  <c r="C20" i="1"/>
  <c r="M17" i="1"/>
  <c r="M20" i="1" s="1"/>
  <c r="C16" i="1"/>
  <c r="C18" i="1" s="1"/>
  <c r="E12" i="1"/>
  <c r="E16" i="1" s="1"/>
  <c r="E18" i="1" s="1"/>
  <c r="C12" i="1"/>
  <c r="O11" i="1"/>
  <c r="M11" i="1" s="1"/>
  <c r="O10" i="1"/>
  <c r="O12" i="1" s="1"/>
  <c r="O16" i="1" s="1"/>
  <c r="O18" i="1" s="1"/>
  <c r="J9" i="1"/>
  <c r="J10" i="1" s="1"/>
  <c r="J11" i="1" s="1"/>
  <c r="J12" i="1" s="1"/>
  <c r="J13" i="1" s="1"/>
  <c r="J15" i="1" s="1"/>
  <c r="J16" i="1" s="1"/>
  <c r="J17" i="1" s="1"/>
  <c r="J18" i="1" s="1"/>
  <c r="J20" i="1" s="1"/>
  <c r="J21" i="1" s="1"/>
  <c r="M10" i="1" s="1"/>
  <c r="M12" i="1" s="1"/>
  <c r="M16" i="1" l="1"/>
  <c r="M13" i="1"/>
  <c r="C13" i="1"/>
  <c r="C19" i="1"/>
  <c r="C21" i="1" s="1"/>
  <c r="M18" i="1" l="1"/>
  <c r="M19" i="1"/>
  <c r="M21" i="1" s="1"/>
</calcChain>
</file>

<file path=xl/sharedStrings.xml><?xml version="1.0" encoding="utf-8"?>
<sst xmlns="http://schemas.openxmlformats.org/spreadsheetml/2006/main" count="52" uniqueCount="39">
  <si>
    <t>BEGROTING BOEKJAAR 21-22</t>
  </si>
  <si>
    <t>BALANS</t>
  </si>
  <si>
    <t>BEGROTING 21/22</t>
  </si>
  <si>
    <t>PROGNOSE BALANS 21-22</t>
  </si>
  <si>
    <t>Periode</t>
  </si>
  <si>
    <t xml:space="preserve">     1-9-2020 / 1-9-2021</t>
  </si>
  <si>
    <t>Inkomsten</t>
  </si>
  <si>
    <t xml:space="preserve">        1-9-2021 / 1-9-2022</t>
  </si>
  <si>
    <t>Bestemming</t>
  </si>
  <si>
    <t>Kosten</t>
  </si>
  <si>
    <t>Saldo</t>
  </si>
  <si>
    <t xml:space="preserve">Saldo </t>
  </si>
  <si>
    <t>Activa</t>
  </si>
  <si>
    <t>Dipl.Uitr 20-21</t>
  </si>
  <si>
    <t>Bankrekening</t>
  </si>
  <si>
    <t>Jaarstart (ivm corona)</t>
  </si>
  <si>
    <t>Spaarrekening</t>
  </si>
  <si>
    <t>ALV 2021</t>
  </si>
  <si>
    <t>Sint / Attenties</t>
  </si>
  <si>
    <t>Mutatie 20/21</t>
  </si>
  <si>
    <t>Mutatie 21/22</t>
  </si>
  <si>
    <t>Passiva</t>
  </si>
  <si>
    <t>Bankkosten</t>
  </si>
  <si>
    <t>Algemene reserves</t>
  </si>
  <si>
    <t>Diploma-uitreiking</t>
  </si>
  <si>
    <t>Reservering Lustrum</t>
  </si>
  <si>
    <t>Totaal</t>
  </si>
  <si>
    <t>Onvoorzien</t>
  </si>
  <si>
    <t>Mutatie Alg reserves</t>
  </si>
  <si>
    <t>Mutatie res Lustrum</t>
  </si>
  <si>
    <t>Saldo mutaties</t>
  </si>
  <si>
    <t xml:space="preserve">Totaal </t>
  </si>
  <si>
    <t>Solidariteitsfonds</t>
  </si>
  <si>
    <t>LeCo</t>
  </si>
  <si>
    <t>LeCo/Mediath./Elma/ZGB*</t>
  </si>
  <si>
    <t>Mediatheek</t>
  </si>
  <si>
    <t>Elma</t>
  </si>
  <si>
    <t>ZGB</t>
  </si>
  <si>
    <t xml:space="preserve">* Toelichting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</si>
</sst>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&quot;€&quot;\ #,##0"/>
    <numFmt numFmtId="165" formatCode="_ &quot;€&quot;\ * #,##0_ ;_ &quot;€&quot;\ * \-#,##0_ ;_ &quot;€&quot;\ * &quot;-&quot;??_ ;_ @_ "/>
    <numFmt numFmtId="166" formatCode="&quot;€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3" borderId="3" xfId="0" applyFill="1" applyBorder="1"/>
    <xf numFmtId="0" fontId="2" fillId="0" borderId="0" xfId="0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6" fillId="3" borderId="1" xfId="0" applyFont="1" applyFill="1" applyBorder="1"/>
    <xf numFmtId="44" fontId="6" fillId="3" borderId="2" xfId="1" applyFont="1" applyFill="1" applyBorder="1"/>
    <xf numFmtId="44" fontId="6" fillId="3" borderId="3" xfId="1" applyFont="1" applyFill="1" applyBorder="1"/>
    <xf numFmtId="0" fontId="7" fillId="0" borderId="0" xfId="0" applyFont="1"/>
    <xf numFmtId="164" fontId="7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right"/>
    </xf>
    <xf numFmtId="44" fontId="0" fillId="0" borderId="0" xfId="1" applyFont="1"/>
    <xf numFmtId="0" fontId="6" fillId="4" borderId="1" xfId="0" applyFont="1" applyFill="1" applyBorder="1"/>
    <xf numFmtId="14" fontId="6" fillId="4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4" fontId="6" fillId="4" borderId="3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8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0" applyFont="1" applyBorder="1" applyAlignment="1">
      <alignment horizontal="left"/>
    </xf>
    <xf numFmtId="165" fontId="8" fillId="0" borderId="4" xfId="0" applyNumberFormat="1" applyFont="1" applyBorder="1"/>
    <xf numFmtId="0" fontId="9" fillId="0" borderId="1" xfId="0" applyFont="1" applyBorder="1"/>
    <xf numFmtId="0" fontId="8" fillId="0" borderId="2" xfId="0" applyFont="1" applyBorder="1"/>
    <xf numFmtId="0" fontId="8" fillId="0" borderId="3" xfId="0" applyFont="1" applyBorder="1"/>
    <xf numFmtId="44" fontId="8" fillId="3" borderId="0" xfId="1" applyFont="1" applyFill="1"/>
    <xf numFmtId="44" fontId="8" fillId="0" borderId="0" xfId="1" applyFont="1"/>
    <xf numFmtId="0" fontId="8" fillId="0" borderId="1" xfId="0" applyFont="1" applyBorder="1"/>
    <xf numFmtId="44" fontId="9" fillId="3" borderId="2" xfId="1" applyFont="1" applyFill="1" applyBorder="1"/>
    <xf numFmtId="44" fontId="9" fillId="0" borderId="2" xfId="1" applyFont="1" applyBorder="1"/>
    <xf numFmtId="44" fontId="9" fillId="0" borderId="3" xfId="1" applyFont="1" applyBorder="1"/>
    <xf numFmtId="44" fontId="8" fillId="0" borderId="2" xfId="1" applyFont="1" applyFill="1" applyBorder="1"/>
    <xf numFmtId="44" fontId="8" fillId="0" borderId="2" xfId="1" applyFont="1" applyBorder="1"/>
    <xf numFmtId="44" fontId="8" fillId="0" borderId="3" xfId="1" applyFont="1" applyBorder="1"/>
    <xf numFmtId="44" fontId="9" fillId="0" borderId="2" xfId="1" applyFont="1" applyFill="1" applyBorder="1"/>
    <xf numFmtId="44" fontId="9" fillId="0" borderId="3" xfId="1" applyFont="1" applyFill="1" applyBorder="1"/>
    <xf numFmtId="44" fontId="9" fillId="0" borderId="0" xfId="1" applyFont="1"/>
    <xf numFmtId="0" fontId="8" fillId="3" borderId="4" xfId="0" applyFont="1" applyFill="1" applyBorder="1" applyAlignment="1">
      <alignment horizontal="left"/>
    </xf>
    <xf numFmtId="165" fontId="8" fillId="3" borderId="4" xfId="0" applyNumberFormat="1" applyFont="1" applyFill="1" applyBorder="1"/>
    <xf numFmtId="44" fontId="8" fillId="3" borderId="0" xfId="0" applyNumberFormat="1" applyFont="1" applyFill="1"/>
    <xf numFmtId="0" fontId="8" fillId="0" borderId="5" xfId="0" applyFont="1" applyBorder="1"/>
    <xf numFmtId="44" fontId="8" fillId="3" borderId="5" xfId="0" applyNumberFormat="1" applyFont="1" applyFill="1" applyBorder="1"/>
    <xf numFmtId="0" fontId="9" fillId="3" borderId="6" xfId="0" applyFont="1" applyFill="1" applyBorder="1" applyAlignment="1">
      <alignment horizontal="left"/>
    </xf>
    <xf numFmtId="165" fontId="9" fillId="3" borderId="7" xfId="0" applyNumberFormat="1" applyFont="1" applyFill="1" applyBorder="1"/>
    <xf numFmtId="0" fontId="8" fillId="0" borderId="0" xfId="0" applyFont="1" applyFill="1" applyBorder="1"/>
    <xf numFmtId="0" fontId="8" fillId="0" borderId="4" xfId="0" applyFont="1" applyBorder="1" applyAlignment="1">
      <alignment vertical="center"/>
    </xf>
    <xf numFmtId="166" fontId="8" fillId="0" borderId="4" xfId="0" applyNumberFormat="1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166" fontId="9" fillId="5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00B0-B3DD-4533-B167-AD847752F8F0}">
  <dimension ref="A1:S50"/>
  <sheetViews>
    <sheetView tabSelected="1" workbookViewId="0">
      <selection activeCell="I35" sqref="I35"/>
    </sheetView>
  </sheetViews>
  <sheetFormatPr defaultColWidth="8.6640625" defaultRowHeight="14.4" x14ac:dyDescent="0.3"/>
  <cols>
    <col min="1" max="1" width="1.6640625" customWidth="1"/>
    <col min="2" max="2" width="15" customWidth="1"/>
    <col min="3" max="3" width="9.6640625" customWidth="1"/>
    <col min="4" max="4" width="2.109375" customWidth="1"/>
    <col min="5" max="5" width="10.109375" customWidth="1"/>
    <col min="6" max="6" width="2" customWidth="1"/>
    <col min="7" max="7" width="18.5546875" customWidth="1"/>
    <col min="8" max="8" width="2.109375" customWidth="1"/>
    <col min="9" max="9" width="9.5546875" bestFit="1" customWidth="1"/>
    <col min="11" max="11" width="1.88671875" customWidth="1"/>
    <col min="12" max="12" width="15.33203125" customWidth="1"/>
    <col min="13" max="13" width="10.88671875" customWidth="1"/>
    <col min="14" max="14" width="3.5546875" customWidth="1"/>
    <col min="15" max="15" width="10.33203125" customWidth="1"/>
  </cols>
  <sheetData>
    <row r="1" spans="2:15" ht="25.8" x14ac:dyDescent="0.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ht="4.5" customHeight="1" thickBot="1" x14ac:dyDescent="0.35"/>
    <row r="3" spans="2:15" ht="15" customHeight="1" thickBot="1" x14ac:dyDescent="0.35">
      <c r="B3" s="51" t="s">
        <v>1</v>
      </c>
      <c r="C3" s="52"/>
      <c r="D3" s="52"/>
      <c r="E3" s="3"/>
      <c r="G3" s="51" t="s">
        <v>2</v>
      </c>
      <c r="H3" s="52"/>
      <c r="I3" s="52"/>
      <c r="J3" s="3"/>
      <c r="K3" s="4"/>
      <c r="L3" s="51" t="s">
        <v>3</v>
      </c>
      <c r="M3" s="52"/>
      <c r="N3" s="52"/>
      <c r="O3" s="3"/>
    </row>
    <row r="4" spans="2:15" ht="5.25" customHeight="1" thickBot="1" x14ac:dyDescent="0.4">
      <c r="B4" s="5"/>
      <c r="H4" s="6"/>
      <c r="I4" s="6"/>
      <c r="J4" s="6"/>
      <c r="L4" s="5"/>
    </row>
    <row r="5" spans="2:15" ht="15" customHeight="1" thickBot="1" x14ac:dyDescent="0.35">
      <c r="B5" s="7" t="s">
        <v>4</v>
      </c>
      <c r="C5" s="8" t="s">
        <v>5</v>
      </c>
      <c r="D5" s="8"/>
      <c r="E5" s="9"/>
      <c r="F5" s="10"/>
      <c r="G5" s="7" t="s">
        <v>6</v>
      </c>
      <c r="H5" s="11"/>
      <c r="I5" s="11"/>
      <c r="J5" s="12">
        <v>14500</v>
      </c>
      <c r="K5" s="10"/>
      <c r="L5" s="7" t="s">
        <v>4</v>
      </c>
      <c r="M5" s="8" t="s">
        <v>7</v>
      </c>
      <c r="N5" s="8"/>
      <c r="O5" s="9"/>
    </row>
    <row r="6" spans="2:15" ht="3.75" customHeight="1" thickBot="1" x14ac:dyDescent="0.35">
      <c r="C6" s="13"/>
      <c r="D6" s="13"/>
      <c r="E6" s="13"/>
      <c r="M6" s="13"/>
      <c r="N6" s="13"/>
      <c r="O6" s="13"/>
    </row>
    <row r="7" spans="2:15" s="19" customFormat="1" ht="15" customHeight="1" thickBot="1" x14ac:dyDescent="0.35">
      <c r="B7" s="14"/>
      <c r="C7" s="15">
        <v>44440</v>
      </c>
      <c r="D7" s="16"/>
      <c r="E7" s="17">
        <v>44075</v>
      </c>
      <c r="F7"/>
      <c r="G7" s="7" t="s">
        <v>8</v>
      </c>
      <c r="H7" s="11"/>
      <c r="I7" s="18" t="s">
        <v>9</v>
      </c>
      <c r="J7" s="12" t="s">
        <v>10</v>
      </c>
      <c r="K7"/>
      <c r="L7" s="14" t="s">
        <v>11</v>
      </c>
      <c r="M7" s="15">
        <v>44805</v>
      </c>
      <c r="N7" s="16"/>
      <c r="O7" s="17">
        <v>44440</v>
      </c>
    </row>
    <row r="8" spans="2:15" s="19" customFormat="1" ht="4.5" customHeight="1" thickBot="1" x14ac:dyDescent="0.35">
      <c r="B8"/>
      <c r="C8" s="20"/>
      <c r="D8" s="21"/>
      <c r="E8" s="20"/>
      <c r="F8"/>
      <c r="G8" s="22"/>
      <c r="H8" s="23"/>
      <c r="I8" s="23"/>
      <c r="J8" s="23"/>
      <c r="K8"/>
      <c r="L8"/>
      <c r="M8" s="20"/>
      <c r="N8" s="21"/>
      <c r="O8" s="20"/>
    </row>
    <row r="9" spans="2:15" s="19" customFormat="1" ht="15" customHeight="1" thickBot="1" x14ac:dyDescent="0.35">
      <c r="B9" s="24" t="s">
        <v>12</v>
      </c>
      <c r="C9" s="25"/>
      <c r="D9" s="25"/>
      <c r="E9" s="26"/>
      <c r="G9" s="22" t="s">
        <v>13</v>
      </c>
      <c r="H9" s="23"/>
      <c r="I9" s="23">
        <v>1250</v>
      </c>
      <c r="J9" s="23">
        <f>J5-I9</f>
        <v>13250</v>
      </c>
      <c r="K9"/>
      <c r="L9" s="24" t="s">
        <v>12</v>
      </c>
      <c r="M9" s="25"/>
      <c r="N9" s="25"/>
      <c r="O9" s="26"/>
    </row>
    <row r="10" spans="2:15" s="19" customFormat="1" ht="15" customHeight="1" x14ac:dyDescent="0.3">
      <c r="B10" s="19" t="s">
        <v>14</v>
      </c>
      <c r="C10" s="27">
        <v>1586.51</v>
      </c>
      <c r="D10" s="28"/>
      <c r="E10" s="28">
        <v>10370.57</v>
      </c>
      <c r="G10" s="22" t="s">
        <v>15</v>
      </c>
      <c r="H10" s="23"/>
      <c r="I10" s="23">
        <v>1500</v>
      </c>
      <c r="J10" s="23">
        <f>J9-I10</f>
        <v>11750</v>
      </c>
      <c r="K10"/>
      <c r="L10" s="19" t="s">
        <v>14</v>
      </c>
      <c r="M10" s="27">
        <f>O10+J21+5000</f>
        <v>3311.51</v>
      </c>
      <c r="N10" s="28"/>
      <c r="O10" s="28">
        <f>C10</f>
        <v>1586.51</v>
      </c>
    </row>
    <row r="11" spans="2:15" s="19" customFormat="1" ht="15" customHeight="1" thickBot="1" x14ac:dyDescent="0.35">
      <c r="B11" s="19" t="s">
        <v>16</v>
      </c>
      <c r="C11" s="27">
        <v>12500</v>
      </c>
      <c r="D11" s="28"/>
      <c r="E11" s="28">
        <v>15376.85</v>
      </c>
      <c r="G11" s="22" t="s">
        <v>17</v>
      </c>
      <c r="H11" s="23"/>
      <c r="I11" s="23">
        <v>750</v>
      </c>
      <c r="J11" s="23">
        <f t="shared" ref="J11:J13" si="0">J10-I11</f>
        <v>11000</v>
      </c>
      <c r="K11"/>
      <c r="L11" s="19" t="s">
        <v>16</v>
      </c>
      <c r="M11" s="27">
        <f>O11+I20-5000</f>
        <v>8500</v>
      </c>
      <c r="N11" s="28"/>
      <c r="O11" s="28">
        <f>C11</f>
        <v>12500</v>
      </c>
    </row>
    <row r="12" spans="2:15" s="19" customFormat="1" ht="15" customHeight="1" thickBot="1" x14ac:dyDescent="0.35">
      <c r="B12" s="29"/>
      <c r="C12" s="30">
        <f>SUM(C10:C11)</f>
        <v>14086.51</v>
      </c>
      <c r="D12" s="31"/>
      <c r="E12" s="32">
        <f>SUM(E10:E11)</f>
        <v>25747.42</v>
      </c>
      <c r="G12" s="22" t="s">
        <v>18</v>
      </c>
      <c r="H12" s="23"/>
      <c r="I12" s="23">
        <v>750</v>
      </c>
      <c r="J12" s="23">
        <f t="shared" si="0"/>
        <v>10250</v>
      </c>
      <c r="K12"/>
      <c r="L12" s="29"/>
      <c r="M12" s="30">
        <f>SUM(M10:M11)</f>
        <v>11811.51</v>
      </c>
      <c r="N12" s="31"/>
      <c r="O12" s="32">
        <f>SUM(O10:O11)</f>
        <v>14086.51</v>
      </c>
    </row>
    <row r="13" spans="2:15" s="19" customFormat="1" ht="15" customHeight="1" x14ac:dyDescent="0.3">
      <c r="B13" s="19" t="s">
        <v>19</v>
      </c>
      <c r="C13" s="27">
        <f>C12-E12</f>
        <v>-11660.909999999998</v>
      </c>
      <c r="D13" s="28"/>
      <c r="E13" s="28"/>
      <c r="G13" s="22" t="s">
        <v>34</v>
      </c>
      <c r="H13" s="23"/>
      <c r="I13" s="23">
        <v>4900</v>
      </c>
      <c r="J13" s="23">
        <f t="shared" si="0"/>
        <v>5350</v>
      </c>
      <c r="K13"/>
      <c r="L13" s="19" t="s">
        <v>20</v>
      </c>
      <c r="M13" s="27">
        <f>M12-O12</f>
        <v>-2275</v>
      </c>
      <c r="N13" s="28"/>
      <c r="O13" s="28"/>
    </row>
    <row r="14" spans="2:15" s="19" customFormat="1" ht="3.75" customHeight="1" thickBot="1" x14ac:dyDescent="0.35">
      <c r="G14" s="22"/>
      <c r="H14" s="23"/>
      <c r="I14" s="23"/>
      <c r="J14" s="23"/>
      <c r="K14"/>
    </row>
    <row r="15" spans="2:15" s="19" customFormat="1" ht="15" customHeight="1" thickBot="1" x14ac:dyDescent="0.35">
      <c r="B15" s="24" t="s">
        <v>21</v>
      </c>
      <c r="C15" s="33"/>
      <c r="D15" s="34"/>
      <c r="E15" s="35"/>
      <c r="G15" s="22" t="s">
        <v>22</v>
      </c>
      <c r="H15" s="23"/>
      <c r="I15" s="23">
        <v>125</v>
      </c>
      <c r="J15" s="23">
        <f>J13-I15</f>
        <v>5225</v>
      </c>
      <c r="K15"/>
      <c r="L15" s="24" t="s">
        <v>21</v>
      </c>
      <c r="M15" s="34"/>
      <c r="N15" s="34"/>
      <c r="O15" s="35"/>
    </row>
    <row r="16" spans="2:15" s="19" customFormat="1" ht="15" customHeight="1" x14ac:dyDescent="0.3">
      <c r="B16" s="19" t="s">
        <v>23</v>
      </c>
      <c r="C16" s="27">
        <f>C12-C17</f>
        <v>11086.51</v>
      </c>
      <c r="D16" s="28"/>
      <c r="E16" s="28">
        <f>E12-E17</f>
        <v>23747.42</v>
      </c>
      <c r="G16" s="22" t="s">
        <v>24</v>
      </c>
      <c r="H16" s="23"/>
      <c r="I16" s="23">
        <v>5500</v>
      </c>
      <c r="J16" s="23">
        <f t="shared" ref="J16:J18" si="1">J15-I16</f>
        <v>-275</v>
      </c>
      <c r="K16"/>
      <c r="L16" s="19" t="s">
        <v>23</v>
      </c>
      <c r="M16" s="27">
        <f>M12-M17</f>
        <v>7811.51</v>
      </c>
      <c r="N16" s="28"/>
      <c r="O16" s="28">
        <f>O12-O17</f>
        <v>11086.51</v>
      </c>
    </row>
    <row r="17" spans="1:17" s="19" customFormat="1" ht="15" customHeight="1" thickBot="1" x14ac:dyDescent="0.35">
      <c r="B17" s="19" t="s">
        <v>25</v>
      </c>
      <c r="C17" s="27">
        <v>3000</v>
      </c>
      <c r="D17" s="28"/>
      <c r="E17" s="28">
        <v>2000</v>
      </c>
      <c r="G17" s="22" t="s">
        <v>32</v>
      </c>
      <c r="H17" s="23"/>
      <c r="I17" s="23">
        <v>500</v>
      </c>
      <c r="J17" s="23">
        <f t="shared" si="1"/>
        <v>-775</v>
      </c>
      <c r="K17"/>
      <c r="L17" s="19" t="s">
        <v>25</v>
      </c>
      <c r="M17" s="27">
        <f>O17+I20</f>
        <v>4000</v>
      </c>
      <c r="N17" s="28"/>
      <c r="O17" s="28">
        <v>3000</v>
      </c>
    </row>
    <row r="18" spans="1:17" s="19" customFormat="1" ht="15" customHeight="1" thickBot="1" x14ac:dyDescent="0.35">
      <c r="B18" s="24" t="s">
        <v>26</v>
      </c>
      <c r="C18" s="30">
        <f>SUM(C16:C17)</f>
        <v>14086.51</v>
      </c>
      <c r="D18" s="36"/>
      <c r="E18" s="37">
        <f>SUM(E16:E17)</f>
        <v>25747.42</v>
      </c>
      <c r="G18" s="22" t="s">
        <v>27</v>
      </c>
      <c r="H18" s="23"/>
      <c r="I18" s="23">
        <v>1500</v>
      </c>
      <c r="J18" s="23">
        <f t="shared" si="1"/>
        <v>-2275</v>
      </c>
      <c r="K18"/>
      <c r="L18" s="24" t="s">
        <v>26</v>
      </c>
      <c r="M18" s="30">
        <f>SUM(M16:M17)</f>
        <v>11811.51</v>
      </c>
      <c r="N18" s="36"/>
      <c r="O18" s="37">
        <f>SUM(O16:O17)</f>
        <v>14086.51</v>
      </c>
    </row>
    <row r="19" spans="1:17" s="19" customFormat="1" ht="15" customHeight="1" x14ac:dyDescent="0.2">
      <c r="B19" s="19" t="s">
        <v>28</v>
      </c>
      <c r="C19" s="27">
        <f>C16-E16</f>
        <v>-12660.909999999998</v>
      </c>
      <c r="D19" s="38"/>
      <c r="E19" s="38"/>
      <c r="G19" s="39"/>
      <c r="H19" s="40"/>
      <c r="I19" s="40"/>
      <c r="J19" s="40"/>
      <c r="L19" s="19" t="s">
        <v>28</v>
      </c>
      <c r="M19" s="27">
        <f>M16-O16</f>
        <v>-3275</v>
      </c>
      <c r="N19" s="38"/>
      <c r="O19" s="38"/>
    </row>
    <row r="20" spans="1:17" s="19" customFormat="1" ht="15" customHeight="1" thickBot="1" x14ac:dyDescent="0.25">
      <c r="B20" s="19" t="s">
        <v>29</v>
      </c>
      <c r="C20" s="41">
        <f>C17-E17</f>
        <v>1000</v>
      </c>
      <c r="G20" s="22" t="s">
        <v>25</v>
      </c>
      <c r="H20" s="23"/>
      <c r="I20" s="23">
        <v>1000</v>
      </c>
      <c r="J20" s="23">
        <f>J18-I20</f>
        <v>-3275</v>
      </c>
      <c r="L20" s="19" t="s">
        <v>29</v>
      </c>
      <c r="M20" s="41">
        <f>M17-O17</f>
        <v>1000</v>
      </c>
    </row>
    <row r="21" spans="1:17" s="19" customFormat="1" ht="15" customHeight="1" thickBot="1" x14ac:dyDescent="0.25">
      <c r="B21" s="42" t="s">
        <v>30</v>
      </c>
      <c r="C21" s="43">
        <f>C19+C20</f>
        <v>-11660.909999999998</v>
      </c>
      <c r="D21" s="42"/>
      <c r="E21" s="42"/>
      <c r="G21" s="44" t="s">
        <v>31</v>
      </c>
      <c r="H21" s="45"/>
      <c r="I21" s="45">
        <f>SUM(I9:I20)</f>
        <v>17775</v>
      </c>
      <c r="J21" s="45">
        <f>J20</f>
        <v>-3275</v>
      </c>
      <c r="L21" s="42" t="s">
        <v>30</v>
      </c>
      <c r="M21" s="43">
        <f>M19+M20</f>
        <v>-2275</v>
      </c>
      <c r="N21" s="42"/>
      <c r="O21" s="42"/>
    </row>
    <row r="22" spans="1:17" ht="15" customHeight="1" x14ac:dyDescent="0.3"/>
    <row r="23" spans="1:17" x14ac:dyDescent="0.3">
      <c r="B23" s="46"/>
      <c r="G23" s="49" t="s">
        <v>38</v>
      </c>
      <c r="H23" s="49"/>
      <c r="I23" s="49"/>
    </row>
    <row r="24" spans="1:17" ht="3.75" customHeight="1" x14ac:dyDescent="0.3">
      <c r="G24" s="47"/>
      <c r="H24" s="47"/>
      <c r="I24" s="47"/>
    </row>
    <row r="25" spans="1:17" s="19" customFormat="1" ht="15" customHeight="1" x14ac:dyDescent="0.3">
      <c r="A25"/>
      <c r="B25"/>
      <c r="C25"/>
      <c r="D25"/>
      <c r="E25"/>
      <c r="F25"/>
      <c r="G25" s="47" t="s">
        <v>33</v>
      </c>
      <c r="H25" s="47"/>
      <c r="I25" s="48">
        <v>300</v>
      </c>
      <c r="J25"/>
      <c r="K25"/>
      <c r="L25"/>
      <c r="M25"/>
      <c r="N25"/>
      <c r="O25"/>
      <c r="P25"/>
      <c r="Q25"/>
    </row>
    <row r="26" spans="1:17" s="19" customFormat="1" ht="4.5" customHeight="1" x14ac:dyDescent="0.3">
      <c r="A26"/>
      <c r="B26"/>
      <c r="C26"/>
      <c r="D26"/>
      <c r="E26"/>
      <c r="F26"/>
      <c r="G26" s="47"/>
      <c r="H26" s="47"/>
      <c r="I26" s="48"/>
      <c r="J26"/>
      <c r="K26"/>
      <c r="L26"/>
      <c r="M26"/>
      <c r="N26"/>
      <c r="O26"/>
      <c r="P26"/>
      <c r="Q26"/>
    </row>
    <row r="27" spans="1:17" s="19" customFormat="1" ht="15" customHeight="1" x14ac:dyDescent="0.3">
      <c r="A27"/>
      <c r="B27"/>
      <c r="C27"/>
      <c r="D27"/>
      <c r="E27"/>
      <c r="F27"/>
      <c r="G27" s="47" t="s">
        <v>35</v>
      </c>
      <c r="H27" s="47"/>
      <c r="I27" s="48">
        <v>2000</v>
      </c>
      <c r="J27"/>
      <c r="K27"/>
      <c r="L27"/>
      <c r="M27"/>
      <c r="N27"/>
      <c r="O27"/>
      <c r="P27"/>
      <c r="Q27"/>
    </row>
    <row r="28" spans="1:17" s="19" customFormat="1" ht="3.75" customHeight="1" x14ac:dyDescent="0.3">
      <c r="A28"/>
      <c r="B28"/>
      <c r="C28"/>
      <c r="D28"/>
      <c r="E28"/>
      <c r="F28"/>
      <c r="G28" s="47"/>
      <c r="H28" s="47"/>
      <c r="I28" s="48"/>
      <c r="J28"/>
      <c r="K28"/>
      <c r="L28"/>
      <c r="M28"/>
      <c r="N28"/>
      <c r="O28"/>
      <c r="P28"/>
      <c r="Q28"/>
    </row>
    <row r="29" spans="1:17" s="19" customFormat="1" ht="15" customHeight="1" x14ac:dyDescent="0.3">
      <c r="A29"/>
      <c r="B29"/>
      <c r="C29"/>
      <c r="D29"/>
      <c r="E29"/>
      <c r="F29"/>
      <c r="G29" s="47" t="s">
        <v>36</v>
      </c>
      <c r="H29" s="47"/>
      <c r="I29" s="48">
        <v>850</v>
      </c>
      <c r="J29"/>
      <c r="K29"/>
      <c r="L29"/>
      <c r="M29"/>
      <c r="N29"/>
      <c r="O29"/>
      <c r="P29"/>
      <c r="Q29"/>
    </row>
    <row r="30" spans="1:17" s="19" customFormat="1" ht="5.25" customHeight="1" x14ac:dyDescent="0.3">
      <c r="A30"/>
      <c r="B30"/>
      <c r="C30"/>
      <c r="D30"/>
      <c r="E30"/>
      <c r="F30"/>
      <c r="G30" s="47"/>
      <c r="H30" s="47"/>
      <c r="I30" s="48"/>
      <c r="J30"/>
      <c r="K30"/>
      <c r="L30"/>
      <c r="M30"/>
      <c r="N30"/>
      <c r="O30"/>
      <c r="P30"/>
      <c r="Q30"/>
    </row>
    <row r="31" spans="1:17" s="19" customFormat="1" ht="15" customHeight="1" x14ac:dyDescent="0.3">
      <c r="A31"/>
      <c r="B31"/>
      <c r="C31"/>
      <c r="D31"/>
      <c r="E31"/>
      <c r="F31"/>
      <c r="G31" s="47" t="s">
        <v>37</v>
      </c>
      <c r="H31" s="47"/>
      <c r="I31" s="48">
        <v>1750</v>
      </c>
      <c r="J31"/>
      <c r="K31"/>
      <c r="L31"/>
      <c r="M31"/>
      <c r="N31"/>
      <c r="O31"/>
      <c r="P31"/>
      <c r="Q31"/>
    </row>
    <row r="32" spans="1:17" s="19" customFormat="1" ht="6" customHeight="1" x14ac:dyDescent="0.3">
      <c r="A32"/>
      <c r="B32"/>
      <c r="C32"/>
      <c r="D32"/>
      <c r="E32"/>
      <c r="F32"/>
      <c r="G32" s="47"/>
      <c r="H32" s="47"/>
      <c r="I32" s="48"/>
      <c r="J32"/>
      <c r="K32"/>
      <c r="L32"/>
      <c r="M32"/>
      <c r="N32"/>
      <c r="O32"/>
      <c r="P32"/>
      <c r="Q32"/>
    </row>
    <row r="33" spans="1:19" s="19" customFormat="1" ht="15" customHeight="1" x14ac:dyDescent="0.3">
      <c r="A33"/>
      <c r="B33"/>
      <c r="C33"/>
      <c r="D33"/>
      <c r="E33"/>
      <c r="F33"/>
      <c r="G33" s="49" t="s">
        <v>26</v>
      </c>
      <c r="H33" s="49"/>
      <c r="I33" s="50">
        <f>SUM(I25:I31)</f>
        <v>4900</v>
      </c>
      <c r="J33"/>
      <c r="K33"/>
      <c r="L33"/>
      <c r="M33"/>
      <c r="N33"/>
      <c r="O33"/>
      <c r="P33"/>
      <c r="Q33"/>
    </row>
    <row r="34" spans="1:19" ht="15" customHeight="1" x14ac:dyDescent="0.3">
      <c r="R34" s="19"/>
      <c r="S34" s="19"/>
    </row>
    <row r="35" spans="1:19" ht="15" customHeight="1" x14ac:dyDescent="0.3">
      <c r="R35" s="19"/>
      <c r="S35" s="19"/>
    </row>
    <row r="36" spans="1:19" ht="4.5" customHeight="1" x14ac:dyDescent="0.3">
      <c r="R36" s="19"/>
      <c r="S36" s="19"/>
    </row>
    <row r="37" spans="1:19" ht="15" customHeight="1" x14ac:dyDescent="0.3">
      <c r="R37" s="19"/>
      <c r="S37" s="19"/>
    </row>
    <row r="38" spans="1:19" ht="15" customHeight="1" x14ac:dyDescent="0.3">
      <c r="R38" s="19"/>
      <c r="S38" s="19"/>
    </row>
    <row r="39" spans="1:19" ht="15" customHeight="1" x14ac:dyDescent="0.3">
      <c r="R39" s="19"/>
      <c r="S39" s="19"/>
    </row>
    <row r="40" spans="1:19" ht="15" customHeight="1" x14ac:dyDescent="0.3">
      <c r="R40" s="19"/>
      <c r="S40" s="19"/>
    </row>
    <row r="41" spans="1:19" ht="15" customHeight="1" x14ac:dyDescent="0.3">
      <c r="R41" s="19"/>
      <c r="S41" s="19"/>
    </row>
    <row r="42" spans="1:19" ht="15" customHeight="1" x14ac:dyDescent="0.3">
      <c r="R42" s="19"/>
      <c r="S42" s="19"/>
    </row>
    <row r="43" spans="1:19" ht="15" customHeight="1" x14ac:dyDescent="0.3">
      <c r="R43" s="19"/>
      <c r="S43" s="19"/>
    </row>
    <row r="44" spans="1:19" ht="15" customHeight="1" x14ac:dyDescent="0.3">
      <c r="R44" s="19"/>
      <c r="S44" s="19"/>
    </row>
    <row r="45" spans="1:19" ht="15" customHeight="1" x14ac:dyDescent="0.3">
      <c r="R45" s="19"/>
      <c r="S45" s="19"/>
    </row>
    <row r="46" spans="1:19" ht="15" customHeight="1" x14ac:dyDescent="0.3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19" ht="15" customHeight="1" x14ac:dyDescent="0.3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19" ht="15" customHeight="1" x14ac:dyDescent="0.3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</row>
    <row r="49" spans="2:19" ht="15" customHeight="1" x14ac:dyDescent="0.3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2:19" ht="15" customHeight="1" x14ac:dyDescent="0.3"/>
  </sheetData>
  <mergeCells count="3">
    <mergeCell ref="B3:D3"/>
    <mergeCell ref="G3:I3"/>
    <mergeCell ref="L3:N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van der Woude</dc:creator>
  <cp:lastModifiedBy>liduine van drunen</cp:lastModifiedBy>
  <dcterms:created xsi:type="dcterms:W3CDTF">2021-11-29T21:20:55Z</dcterms:created>
  <dcterms:modified xsi:type="dcterms:W3CDTF">2021-11-30T08:40:13Z</dcterms:modified>
</cp:coreProperties>
</file>